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<sst xmlns="http://schemas.openxmlformats.org/spreadsheetml/2006/main" count="162" uniqueCount="73">
  <si>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</si>
  <si>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</si>
  <si>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</si>
  <si>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</si>
  <si>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</si>
  <si>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</si>
  <si>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Уборка лестничных клеток</t>
  </si>
  <si>
    <t>Работы по управлению жилым фондом</t>
  </si>
  <si>
    <t xml:space="preserve">Уборка придомовой территории </t>
  </si>
  <si>
    <t>Техническое обслуживание ОПУ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</si>
  <si>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</si>
  <si>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</si>
  <si>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Монтаж информационных досок на контейнерную площадку для сбора ТКО</t>
  </si>
  <si>
    <t>Приобретение  таблички "Укрытие"</t>
  </si>
  <si>
    <t>Прочистка канала в кв. № 43</t>
  </si>
  <si>
    <t>Прочистка канала в кв. №113</t>
  </si>
  <si>
    <t>Монтаж информационных таблиц "Укрытие"</t>
  </si>
  <si>
    <t>Монатаж и демонтаж лесов для ремонта подъезда № 5</t>
  </si>
  <si>
    <t>Монатаж и демонтаж лесов для ремонта подъезда № 3</t>
  </si>
  <si>
    <t>Ремонт подъезда № 6</t>
  </si>
  <si>
    <t>Ремонт подъезда № 3</t>
  </si>
  <si>
    <t>Ремонт подъезда № 7(1 этап)</t>
  </si>
  <si>
    <t>Замена стояка системы отопления в кв. № 102</t>
  </si>
  <si>
    <t>Февраль</t>
  </si>
  <si>
    <t>Очистка крыши от наледи</t>
  </si>
  <si>
    <t>Ремонт мусорного бака (замена колеса) на контейнерной площадке для сбора ТКО</t>
  </si>
  <si>
    <t>Ремонт подъезда № 7</t>
  </si>
  <si>
    <t>Март</t>
  </si>
  <si>
    <t>Прочистка канала в кв. № 89</t>
  </si>
  <si>
    <t>Ремонт подъезда № 2</t>
  </si>
  <si>
    <t>Установка и демонтаж лесов для ремонта подъезда</t>
  </si>
  <si>
    <t>Смена доводчика в подъезде № 3</t>
  </si>
  <si>
    <t>Обрезка дерева и снос кустов на придомовой территории</t>
  </si>
  <si>
    <t>Вывоз отходов озеленения после обрезки дерева и кустов</t>
  </si>
  <si>
    <t xml:space="preserve">Уборка подъездов №№ 1,3,4,5,6,7 после ремонта </t>
  </si>
  <si>
    <t>Смена светильника и установка датчика движения, подъезды №№7,8</t>
  </si>
  <si>
    <t>Ремонт дворового освещения, подъезд № 3</t>
  </si>
  <si>
    <t>Периодическая проверка вентиляционных и дымовых каналов</t>
  </si>
  <si>
    <t>Апрель</t>
  </si>
  <si>
    <t>Окраска деревянной двери в подъезде № 2 и окраска металлического уголка в подъезде № 7</t>
  </si>
  <si>
    <t>Вывоз и погрузка автомобильных шин с контейнерной площадки для сбора ТКО</t>
  </si>
  <si>
    <t>Изготовление ключей для подъездов №№ 1,3,6 для нужд дома</t>
  </si>
  <si>
    <t>Май</t>
  </si>
  <si>
    <t>Техническое обслуживание ОПУ ХВС и тепловой энергии на отопление, консервация</t>
  </si>
  <si>
    <t>Замена стояка системы ХВС (нежилое помещение 1, подвал)</t>
  </si>
  <si>
    <t>Замена стояка системы ХВС кв. 97</t>
  </si>
  <si>
    <t>Июнь</t>
  </si>
  <si>
    <t>Июль</t>
  </si>
  <si>
    <t>Выкашивание газонов газонокосилкой на придомовой территории</t>
  </si>
  <si>
    <t>Август</t>
  </si>
  <si>
    <t>Разработка проектной документации на узел учета тепловой энергии</t>
  </si>
  <si>
    <t>Установка скамеек на придомовой территории</t>
  </si>
  <si>
    <t>Устранение завала (без пробивки) в кв. № 51</t>
  </si>
  <si>
    <t>Смена частей водосточных труб</t>
  </si>
  <si>
    <t>Сентябрь</t>
  </si>
  <si>
    <t>Техническое обслуживание ОПУ ХВС и тепловой энергии на отопление, опрессовка</t>
  </si>
  <si>
    <t>Прочистка канала в кв. № 91</t>
  </si>
  <si>
    <t>Прочистка канала в кв. № 27</t>
  </si>
  <si>
    <t>Смена светильника МОП в кв. № 89</t>
  </si>
  <si>
    <t>Ремонт стояка системы канализации в кв. № 85</t>
  </si>
  <si>
    <t>Октябрь</t>
  </si>
  <si>
    <t>Подключение приборов учета системы отопления</t>
  </si>
  <si>
    <t>Электроработы при установке теплосчетчика</t>
  </si>
  <si>
    <t>Замена приборов учета системы отопления</t>
  </si>
  <si>
    <t>Ноябрь</t>
  </si>
  <si>
    <t>Смена светильника в подъездех №4, 1-ый этаж</t>
  </si>
  <si>
    <t>Декабрь</t>
  </si>
  <si>
    <t>Техническое обслуживание внутридомового газового оборудования</t>
  </si>
  <si>
    <t>Смена светильника дворового освещения, подъезд № 4</t>
  </si>
  <si>
    <t>Смена светильника, подъезд № 4,4-ый этаж</t>
  </si>
  <si>
    <t>Закрашивание надписей на фасаде доме</t>
  </si>
  <si>
    <t>Прочистка вентканала в кв.51</t>
  </si>
  <si>
    <t>Прокладка эл.провода (взамен украденного) на теплосчетчик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</si>
</sst>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right"/>
    </xf>
    <xf numFmtId="200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39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6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151">
      <selection activeCell="D15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57421875" style="9" hidden="1" customWidth="1"/>
    <col min="5" max="5" width="12.57421875" style="0" hidden="1" customWidth="1"/>
    <col min="6" max="7" width="9.140625" style="0" customWidth="1"/>
  </cols>
  <sheetData>
    <row r="1" spans="1:2" ht="46.5" customHeight="1">
      <c r="A1" s="24" t="s">
        <v>10</v>
      </c>
      <c r="B1" s="25"/>
    </row>
    <row r="2" spans="1:2" ht="24" customHeight="1">
      <c r="A2" s="4" t="s">
        <v>0</v>
      </c>
      <c r="B2" s="4" t="s">
        <v>1</v>
      </c>
    </row>
    <row r="3" spans="1:4" ht="24" customHeight="1">
      <c r="A3" s="26" t="s">
        <v>2</v>
      </c>
      <c r="B3" s="26"/>
      <c r="D3" s="10">
        <v>6080.4</v>
      </c>
    </row>
    <row r="4" spans="1:4" ht="24" customHeight="1">
      <c r="A4" s="1" t="s">
        <v>8</v>
      </c>
      <c r="B4" s="3">
        <v>22679.89</v>
      </c>
      <c r="D4" s="9">
        <f>B4/6080.4</f>
        <v>3.7299996710742715</v>
      </c>
    </row>
    <row r="5" spans="1:4" ht="24" customHeight="1">
      <c r="A5" s="1" t="s">
        <v>3</v>
      </c>
      <c r="B5" s="3">
        <v>22436.68</v>
      </c>
      <c r="D5" s="9">
        <f aca="true" t="shared" si="0" ref="D5:D21">B5/6080.4</f>
        <v>3.6900006578514573</v>
      </c>
    </row>
    <row r="6" spans="1:4" ht="24" customHeight="1">
      <c r="A6" s="1" t="s">
        <v>5</v>
      </c>
      <c r="B6" s="3">
        <v>3582.71</v>
      </c>
      <c r="D6" s="9">
        <f t="shared" si="0"/>
        <v>0.589222748503388</v>
      </c>
    </row>
    <row r="7" spans="1:4" ht="24" customHeight="1">
      <c r="A7" s="1" t="s">
        <v>9</v>
      </c>
      <c r="B7" s="3">
        <v>2919.48</v>
      </c>
      <c r="D7" s="9">
        <f t="shared" si="0"/>
        <v>0.48014604302348535</v>
      </c>
    </row>
    <row r="8" spans="1:4" ht="24" customHeight="1">
      <c r="A8" s="5" t="s">
        <v>7</v>
      </c>
      <c r="B8" s="3">
        <v>26996.98</v>
      </c>
      <c r="D8" s="9">
        <f t="shared" si="0"/>
        <v>4.440000657851457</v>
      </c>
    </row>
    <row r="9" spans="1:4" ht="24" customHeight="1">
      <c r="A9" s="1" t="s">
        <v>6</v>
      </c>
      <c r="B9" s="3">
        <v>10108.81</v>
      </c>
      <c r="D9" s="9">
        <f t="shared" si="0"/>
        <v>1.6625238471153214</v>
      </c>
    </row>
    <row r="10" spans="1:5" ht="24" customHeight="1">
      <c r="A10" s="6" t="s">
        <v>11</v>
      </c>
      <c r="B10" s="7">
        <v>3040.2</v>
      </c>
      <c r="D10" s="9">
        <f t="shared" si="0"/>
        <v>0.5</v>
      </c>
      <c r="E10" s="13"/>
    </row>
    <row r="11" spans="1:5" ht="24" customHeight="1">
      <c r="A11" s="8" t="s">
        <v>13</v>
      </c>
      <c r="B11" s="7">
        <v>850</v>
      </c>
      <c r="D11" s="11">
        <f aca="true" t="shared" si="1" ref="D11:D16">B11/6080.4</f>
        <v>0.13979343464245775</v>
      </c>
      <c r="E11" s="12"/>
    </row>
    <row r="12" spans="1:5" ht="24" customHeight="1">
      <c r="A12" s="8" t="s">
        <v>16</v>
      </c>
      <c r="B12" s="15">
        <v>306</v>
      </c>
      <c r="D12" s="11">
        <f t="shared" si="1"/>
        <v>0.05032563647128479</v>
      </c>
      <c r="E12" s="12"/>
    </row>
    <row r="13" spans="1:5" ht="24" customHeight="1">
      <c r="A13" s="8" t="s">
        <v>12</v>
      </c>
      <c r="B13" s="7">
        <v>578.2</v>
      </c>
      <c r="D13" s="11">
        <f t="shared" si="1"/>
        <v>0.09509242812972832</v>
      </c>
      <c r="E13" s="11"/>
    </row>
    <row r="14" spans="1:5" ht="24" customHeight="1">
      <c r="A14" s="8" t="s">
        <v>14</v>
      </c>
      <c r="B14" s="7">
        <v>800</v>
      </c>
      <c r="D14" s="11">
        <f t="shared" si="1"/>
        <v>0.1315702914281955</v>
      </c>
      <c r="E14" s="11"/>
    </row>
    <row r="15" spans="1:5" ht="24" customHeight="1">
      <c r="A15" s="8" t="s">
        <v>15</v>
      </c>
      <c r="B15" s="7">
        <v>400</v>
      </c>
      <c r="D15" s="11">
        <f t="shared" si="1"/>
        <v>0.06578514571409776</v>
      </c>
      <c r="E15" s="12"/>
    </row>
    <row r="16" spans="1:5" ht="24" customHeight="1">
      <c r="A16" s="8" t="s">
        <v>17</v>
      </c>
      <c r="B16" s="15">
        <v>3623</v>
      </c>
      <c r="D16" s="11">
        <f t="shared" si="1"/>
        <v>0.5958489573054405</v>
      </c>
      <c r="E16" s="11"/>
    </row>
    <row r="17" spans="1:5" ht="24" customHeight="1">
      <c r="A17" s="8" t="s">
        <v>18</v>
      </c>
      <c r="B17" s="15">
        <v>3623</v>
      </c>
      <c r="D17" s="11">
        <f t="shared" si="0"/>
        <v>0.5958489573054405</v>
      </c>
      <c r="E17" s="12"/>
    </row>
    <row r="18" spans="1:5" ht="24" customHeight="1">
      <c r="A18" s="14" t="s">
        <v>19</v>
      </c>
      <c r="B18" s="15">
        <v>85150</v>
      </c>
      <c r="D18" s="11">
        <f>B18/6080.4</f>
        <v>14.00401289388856</v>
      </c>
      <c r="E18" s="11"/>
    </row>
    <row r="19" spans="1:5" ht="24" customHeight="1">
      <c r="A19" s="14" t="s">
        <v>20</v>
      </c>
      <c r="B19" s="15">
        <v>89323</v>
      </c>
      <c r="D19" s="11">
        <f>B19/6080.4</f>
        <v>14.690316426550886</v>
      </c>
      <c r="E19" s="12"/>
    </row>
    <row r="20" spans="1:5" ht="24" customHeight="1">
      <c r="A20" s="14" t="s">
        <v>21</v>
      </c>
      <c r="B20" s="15">
        <v>25525</v>
      </c>
      <c r="D20" s="11">
        <f t="shared" si="0"/>
        <v>4.197914610880863</v>
      </c>
      <c r="E20" s="11">
        <f>D11+D12+D13+D14+D15+D16+D17+D18+D19+D20+D21</f>
        <v>35.311525557529116</v>
      </c>
    </row>
    <row r="21" spans="1:5" ht="24" customHeight="1">
      <c r="A21" s="8" t="s">
        <v>22</v>
      </c>
      <c r="B21" s="7">
        <v>4530</v>
      </c>
      <c r="D21" s="11">
        <f t="shared" si="0"/>
        <v>0.7450167752121571</v>
      </c>
      <c r="E21" s="12">
        <f>B11+B12+B13+B14+B15+B16+B17+B18+B19+B20+B21</f>
        <v>214708.2</v>
      </c>
    </row>
    <row r="22" spans="1:2" ht="24" customHeight="1">
      <c r="A22" s="2" t="s">
        <v>4</v>
      </c>
      <c r="B22" s="2">
        <f>SUM(B4:B21)</f>
        <v>306472.95</v>
      </c>
    </row>
    <row r="23" spans="1:4" ht="24" customHeight="1">
      <c r="A23" s="26" t="s">
        <v>23</v>
      </c>
      <c r="B23" s="26"/>
      <c r="D23" s="10"/>
    </row>
    <row r="24" spans="1:4" ht="24" customHeight="1">
      <c r="A24" s="1" t="s">
        <v>8</v>
      </c>
      <c r="B24" s="3">
        <v>22679.89</v>
      </c>
      <c r="D24" s="9">
        <f>B24/6080.4</f>
        <v>3.7299996710742715</v>
      </c>
    </row>
    <row r="25" spans="1:4" ht="24" customHeight="1">
      <c r="A25" s="1" t="s">
        <v>3</v>
      </c>
      <c r="B25" s="3">
        <v>22436.68</v>
      </c>
      <c r="D25" s="9">
        <f aca="true" t="shared" si="2" ref="D25:D33">B25/6080.4</f>
        <v>3.6900006578514573</v>
      </c>
    </row>
    <row r="26" spans="1:4" ht="24" customHeight="1">
      <c r="A26" s="1" t="s">
        <v>5</v>
      </c>
      <c r="B26" s="3">
        <v>3408.4</v>
      </c>
      <c r="D26" s="9">
        <f t="shared" si="2"/>
        <v>0.560555226629827</v>
      </c>
    </row>
    <row r="27" spans="1:4" ht="24" customHeight="1">
      <c r="A27" s="1" t="s">
        <v>9</v>
      </c>
      <c r="B27" s="3">
        <v>2919.48</v>
      </c>
      <c r="D27" s="9">
        <f t="shared" si="2"/>
        <v>0.48014604302348535</v>
      </c>
    </row>
    <row r="28" spans="1:4" ht="24" customHeight="1">
      <c r="A28" s="5" t="s">
        <v>7</v>
      </c>
      <c r="B28" s="3">
        <v>26996.98</v>
      </c>
      <c r="D28" s="9">
        <f t="shared" si="2"/>
        <v>4.440000657851457</v>
      </c>
    </row>
    <row r="29" spans="1:4" ht="24" customHeight="1">
      <c r="A29" s="1" t="s">
        <v>6</v>
      </c>
      <c r="B29" s="3">
        <v>10108.81</v>
      </c>
      <c r="D29" s="9">
        <f t="shared" si="2"/>
        <v>1.6625238471153214</v>
      </c>
    </row>
    <row r="30" spans="1:5" ht="24" customHeight="1">
      <c r="A30" s="6" t="s">
        <v>11</v>
      </c>
      <c r="B30" s="7">
        <v>3040.2</v>
      </c>
      <c r="D30" s="9">
        <f t="shared" si="2"/>
        <v>0.5</v>
      </c>
      <c r="E30" s="13"/>
    </row>
    <row r="31" spans="1:5" ht="24" customHeight="1">
      <c r="A31" s="8" t="s">
        <v>24</v>
      </c>
      <c r="B31" s="7">
        <v>21420</v>
      </c>
      <c r="D31" s="11">
        <f t="shared" si="2"/>
        <v>3.522794552989935</v>
      </c>
      <c r="E31" s="12"/>
    </row>
    <row r="32" spans="1:5" ht="24" customHeight="1">
      <c r="A32" s="8" t="s">
        <v>25</v>
      </c>
      <c r="B32" s="15">
        <v>570.11</v>
      </c>
      <c r="D32" s="11">
        <f t="shared" si="2"/>
        <v>0.09376192355766069</v>
      </c>
      <c r="E32" s="11">
        <f>D31+D32+D33</f>
        <v>13.704050720347347</v>
      </c>
    </row>
    <row r="33" spans="1:5" ht="24" customHeight="1">
      <c r="A33" s="14" t="s">
        <v>26</v>
      </c>
      <c r="B33" s="15">
        <v>61336</v>
      </c>
      <c r="D33" s="11">
        <f t="shared" si="2"/>
        <v>10.087494243799751</v>
      </c>
      <c r="E33" s="11">
        <f>B31+B32+B33</f>
        <v>83326.11</v>
      </c>
    </row>
    <row r="34" spans="1:2" ht="24" customHeight="1">
      <c r="A34" s="2" t="s">
        <v>4</v>
      </c>
      <c r="B34" s="2">
        <f>SUM(B24:B33)</f>
        <v>174916.55</v>
      </c>
    </row>
    <row r="35" spans="1:4" ht="24" customHeight="1">
      <c r="A35" s="26" t="s">
        <v>27</v>
      </c>
      <c r="B35" s="26"/>
      <c r="D35" s="16">
        <v>6077.5</v>
      </c>
    </row>
    <row r="36" spans="1:4" ht="24" customHeight="1">
      <c r="A36" s="1" t="s">
        <v>8</v>
      </c>
      <c r="B36" s="3">
        <v>22669.08</v>
      </c>
      <c r="D36" s="9">
        <f>B36/6077.5</f>
        <v>3.7300008227067054</v>
      </c>
    </row>
    <row r="37" spans="1:4" ht="24" customHeight="1">
      <c r="A37" s="1" t="s">
        <v>3</v>
      </c>
      <c r="B37" s="3">
        <v>22425.98</v>
      </c>
      <c r="D37" s="9">
        <f aca="true" t="shared" si="3" ref="D37:D53">B37/6077.5</f>
        <v>3.690000822706705</v>
      </c>
    </row>
    <row r="38" spans="1:4" ht="24" customHeight="1">
      <c r="A38" s="1" t="s">
        <v>5</v>
      </c>
      <c r="B38" s="3">
        <v>3850.43</v>
      </c>
      <c r="D38" s="9">
        <f t="shared" si="3"/>
        <v>0.6335549156725627</v>
      </c>
    </row>
    <row r="39" spans="1:4" ht="24" customHeight="1">
      <c r="A39" s="1" t="s">
        <v>9</v>
      </c>
      <c r="B39" s="3">
        <v>2919.48</v>
      </c>
      <c r="D39" s="9">
        <f t="shared" si="3"/>
        <v>0.4803751542575072</v>
      </c>
    </row>
    <row r="40" spans="1:4" ht="24" customHeight="1">
      <c r="A40" s="5" t="s">
        <v>7</v>
      </c>
      <c r="B40" s="3">
        <v>26984.1</v>
      </c>
      <c r="D40" s="9">
        <f t="shared" si="3"/>
        <v>4.4399999999999995</v>
      </c>
    </row>
    <row r="41" spans="1:4" ht="24" customHeight="1">
      <c r="A41" s="1" t="s">
        <v>6</v>
      </c>
      <c r="B41" s="3">
        <v>10108.81</v>
      </c>
      <c r="D41" s="9">
        <f t="shared" si="3"/>
        <v>1.6633171534348004</v>
      </c>
    </row>
    <row r="42" spans="1:5" ht="24" customHeight="1">
      <c r="A42" s="6" t="s">
        <v>11</v>
      </c>
      <c r="B42" s="7">
        <v>3038.75</v>
      </c>
      <c r="D42" s="9">
        <f t="shared" si="3"/>
        <v>0.5</v>
      </c>
      <c r="E42" s="13"/>
    </row>
    <row r="43" spans="1:5" ht="24" customHeight="1">
      <c r="A43" s="6" t="s">
        <v>37</v>
      </c>
      <c r="B43" s="7">
        <v>18260</v>
      </c>
      <c r="D43" s="9">
        <f t="shared" si="3"/>
        <v>3.004524886877828</v>
      </c>
      <c r="E43" s="13"/>
    </row>
    <row r="44" spans="1:5" ht="24" customHeight="1">
      <c r="A44" s="6" t="s">
        <v>24</v>
      </c>
      <c r="B44" s="7">
        <v>21420</v>
      </c>
      <c r="D44" s="11">
        <f t="shared" si="3"/>
        <v>3.5244755244755246</v>
      </c>
      <c r="E44" s="12"/>
    </row>
    <row r="45" spans="1:5" ht="24" customHeight="1">
      <c r="A45" s="8" t="s">
        <v>28</v>
      </c>
      <c r="B45" s="7">
        <v>400</v>
      </c>
      <c r="D45" s="11">
        <f t="shared" si="3"/>
        <v>0.0658165364047717</v>
      </c>
      <c r="E45" s="11"/>
    </row>
    <row r="46" spans="1:5" ht="24" customHeight="1">
      <c r="A46" s="14" t="s">
        <v>29</v>
      </c>
      <c r="B46" s="15">
        <v>85902</v>
      </c>
      <c r="D46" s="11">
        <f t="shared" si="3"/>
        <v>14.134430275606746</v>
      </c>
      <c r="E46" s="11"/>
    </row>
    <row r="47" spans="1:5" ht="24" customHeight="1">
      <c r="A47" s="8" t="s">
        <v>30</v>
      </c>
      <c r="B47" s="15">
        <v>5503</v>
      </c>
      <c r="D47" s="11">
        <f t="shared" si="3"/>
        <v>0.9054709995886466</v>
      </c>
      <c r="E47" s="12"/>
    </row>
    <row r="48" spans="1:5" ht="24" customHeight="1">
      <c r="A48" s="8" t="s">
        <v>31</v>
      </c>
      <c r="B48" s="15">
        <v>2774</v>
      </c>
      <c r="D48" s="11">
        <f t="shared" si="3"/>
        <v>0.4564376799670917</v>
      </c>
      <c r="E48" s="11"/>
    </row>
    <row r="49" spans="1:5" ht="24" customHeight="1">
      <c r="A49" s="8" t="s">
        <v>32</v>
      </c>
      <c r="B49" s="15">
        <v>6744</v>
      </c>
      <c r="D49" s="11">
        <f t="shared" si="3"/>
        <v>1.1096668037844508</v>
      </c>
      <c r="E49" s="11"/>
    </row>
    <row r="50" spans="1:5" ht="24" customHeight="1">
      <c r="A50" s="8" t="s">
        <v>33</v>
      </c>
      <c r="B50" s="15">
        <v>5011.6</v>
      </c>
      <c r="D50" s="11">
        <f t="shared" si="3"/>
        <v>0.8246153846153846</v>
      </c>
      <c r="E50" s="11"/>
    </row>
    <row r="51" spans="1:5" ht="24" customHeight="1">
      <c r="A51" s="6" t="s">
        <v>34</v>
      </c>
      <c r="B51" s="15">
        <v>6339.6</v>
      </c>
      <c r="D51" s="11">
        <f t="shared" si="3"/>
        <v>1.0431262854792267</v>
      </c>
      <c r="E51" s="12"/>
    </row>
    <row r="52" spans="1:5" ht="24" customHeight="1">
      <c r="A52" s="8" t="s">
        <v>35</v>
      </c>
      <c r="B52" s="15">
        <v>4351</v>
      </c>
      <c r="D52" s="11">
        <f t="shared" si="3"/>
        <v>0.7159193747429041</v>
      </c>
      <c r="E52" s="11">
        <f>D44+D45+D46+D47+D48+D49+D50+D51+D52+D53</f>
        <v>23.620271493212666</v>
      </c>
    </row>
    <row r="53" spans="1:5" ht="24" customHeight="1">
      <c r="A53" s="8" t="s">
        <v>36</v>
      </c>
      <c r="B53" s="15">
        <v>5107</v>
      </c>
      <c r="D53" s="11">
        <f t="shared" si="3"/>
        <v>0.8403126285479227</v>
      </c>
      <c r="E53" s="11">
        <f>B44+B45+B46+B47+B48+B49+B50+B51+B52+B53</f>
        <v>143552.2</v>
      </c>
    </row>
    <row r="54" spans="1:2" ht="24" customHeight="1">
      <c r="A54" s="2" t="s">
        <v>4</v>
      </c>
      <c r="B54" s="2">
        <f>SUM(B36:B53)</f>
        <v>253808.83000000002</v>
      </c>
    </row>
    <row r="55" spans="1:4" ht="24" customHeight="1">
      <c r="A55" s="26" t="s">
        <v>38</v>
      </c>
      <c r="B55" s="26"/>
      <c r="D55" s="17"/>
    </row>
    <row r="56" spans="1:4" ht="24" customHeight="1">
      <c r="A56" s="1" t="s">
        <v>8</v>
      </c>
      <c r="B56" s="3">
        <v>22669.08</v>
      </c>
      <c r="D56" s="9">
        <f>B56/6077.5</f>
        <v>3.7300008227067054</v>
      </c>
    </row>
    <row r="57" spans="1:4" ht="24" customHeight="1">
      <c r="A57" s="1" t="s">
        <v>3</v>
      </c>
      <c r="B57" s="3">
        <v>22425.98</v>
      </c>
      <c r="D57" s="9">
        <f aca="true" t="shared" si="4" ref="D57:D65">B57/6077.5</f>
        <v>3.690000822706705</v>
      </c>
    </row>
    <row r="58" spans="1:4" ht="24" customHeight="1">
      <c r="A58" s="1" t="s">
        <v>5</v>
      </c>
      <c r="B58" s="3">
        <v>3408.4</v>
      </c>
      <c r="D58" s="9">
        <f t="shared" si="4"/>
        <v>0.5608227067050596</v>
      </c>
    </row>
    <row r="59" spans="1:4" ht="24" customHeight="1">
      <c r="A59" s="1" t="s">
        <v>9</v>
      </c>
      <c r="B59" s="3">
        <v>2919.48</v>
      </c>
      <c r="D59" s="9">
        <f t="shared" si="4"/>
        <v>0.4803751542575072</v>
      </c>
    </row>
    <row r="60" spans="1:4" ht="24" customHeight="1">
      <c r="A60" s="5" t="s">
        <v>7</v>
      </c>
      <c r="B60" s="3">
        <v>26984.1</v>
      </c>
      <c r="D60" s="9">
        <f t="shared" si="4"/>
        <v>4.4399999999999995</v>
      </c>
    </row>
    <row r="61" spans="1:4" ht="24" customHeight="1">
      <c r="A61" s="1" t="s">
        <v>6</v>
      </c>
      <c r="B61" s="3">
        <v>5812.31</v>
      </c>
      <c r="D61" s="9">
        <f t="shared" si="4"/>
        <v>0.9563652817770465</v>
      </c>
    </row>
    <row r="62" spans="1:5" ht="24" customHeight="1">
      <c r="A62" s="6" t="s">
        <v>11</v>
      </c>
      <c r="B62" s="7">
        <v>3038.75</v>
      </c>
      <c r="D62" s="9">
        <f t="shared" si="4"/>
        <v>0.5</v>
      </c>
      <c r="E62" s="13"/>
    </row>
    <row r="63" spans="1:5" ht="30" customHeight="1">
      <c r="A63" s="14" t="s">
        <v>39</v>
      </c>
      <c r="B63" s="15">
        <v>3847</v>
      </c>
      <c r="D63" s="11">
        <f t="shared" si="4"/>
        <v>0.6329905388728918</v>
      </c>
      <c r="E63" s="12"/>
    </row>
    <row r="64" spans="1:6" ht="24" customHeight="1">
      <c r="A64" s="14" t="s">
        <v>40</v>
      </c>
      <c r="B64" s="15">
        <v>472.22</v>
      </c>
      <c r="D64" s="11">
        <f t="shared" si="4"/>
        <v>0.07769971205265323</v>
      </c>
      <c r="E64" s="11">
        <f>D63+D64+D65</f>
        <v>0.7518255861785273</v>
      </c>
      <c r="F64" s="13"/>
    </row>
    <row r="65" spans="1:6" ht="24" customHeight="1">
      <c r="A65" s="8" t="s">
        <v>41</v>
      </c>
      <c r="B65" s="7">
        <v>250</v>
      </c>
      <c r="D65" s="11">
        <f t="shared" si="4"/>
        <v>0.04113533525298231</v>
      </c>
      <c r="E65" s="11">
        <f>B63+B64+B65</f>
        <v>4569.22</v>
      </c>
      <c r="F65" s="13"/>
    </row>
    <row r="66" spans="1:2" ht="24" customHeight="1">
      <c r="A66" s="2" t="s">
        <v>4</v>
      </c>
      <c r="B66" s="2">
        <f>SUM(B56:B65)</f>
        <v>91827.32</v>
      </c>
    </row>
    <row r="67" spans="1:4" ht="24" customHeight="1">
      <c r="A67" s="26" t="s">
        <v>42</v>
      </c>
      <c r="B67" s="26"/>
      <c r="D67" s="17"/>
    </row>
    <row r="68" spans="1:4" ht="24" customHeight="1">
      <c r="A68" s="1" t="s">
        <v>8</v>
      </c>
      <c r="B68" s="3">
        <v>25389.06</v>
      </c>
      <c r="D68" s="9">
        <f>B68/6077.5</f>
        <v>4.1775499794323325</v>
      </c>
    </row>
    <row r="69" spans="1:4" ht="24" customHeight="1">
      <c r="A69" s="1" t="s">
        <v>3</v>
      </c>
      <c r="B69" s="3">
        <v>22425.98</v>
      </c>
      <c r="D69" s="9">
        <f aca="true" t="shared" si="5" ref="D69:D75">B69/6077.5</f>
        <v>3.690000822706705</v>
      </c>
    </row>
    <row r="70" spans="1:4" ht="24" customHeight="1">
      <c r="A70" s="1" t="s">
        <v>5</v>
      </c>
      <c r="B70" s="3">
        <v>3408.4</v>
      </c>
      <c r="D70" s="9">
        <f t="shared" si="5"/>
        <v>0.5608227067050596</v>
      </c>
    </row>
    <row r="71" spans="1:4" ht="30" customHeight="1">
      <c r="A71" s="1" t="s">
        <v>43</v>
      </c>
      <c r="B71" s="3">
        <v>24989.04</v>
      </c>
      <c r="D71" s="9">
        <f t="shared" si="5"/>
        <v>4.111730152200741</v>
      </c>
    </row>
    <row r="72" spans="1:4" ht="24" customHeight="1">
      <c r="A72" s="5" t="s">
        <v>7</v>
      </c>
      <c r="B72" s="3">
        <v>26984.1</v>
      </c>
      <c r="D72" s="9">
        <f t="shared" si="5"/>
        <v>4.4399999999999995</v>
      </c>
    </row>
    <row r="73" spans="1:5" ht="24" customHeight="1">
      <c r="A73" s="6" t="s">
        <v>11</v>
      </c>
      <c r="B73" s="7">
        <v>3038.75</v>
      </c>
      <c r="D73" s="9">
        <f t="shared" si="5"/>
        <v>0.5</v>
      </c>
      <c r="E73" s="13"/>
    </row>
    <row r="74" spans="1:5" ht="24" customHeight="1">
      <c r="A74" s="8" t="s">
        <v>44</v>
      </c>
      <c r="B74" s="18">
        <v>17417</v>
      </c>
      <c r="D74" s="11">
        <f t="shared" si="5"/>
        <v>2.865816536404772</v>
      </c>
      <c r="E74" s="11">
        <f>D74+D75</f>
        <v>3.8645824763471825</v>
      </c>
    </row>
    <row r="75" spans="1:6" ht="24" customHeight="1">
      <c r="A75" s="8" t="s">
        <v>45</v>
      </c>
      <c r="B75" s="18">
        <v>6070</v>
      </c>
      <c r="D75" s="11">
        <f t="shared" si="5"/>
        <v>0.9987659399424106</v>
      </c>
      <c r="E75" s="11">
        <f>B74+B75</f>
        <v>23487</v>
      </c>
      <c r="F75" s="13"/>
    </row>
    <row r="76" spans="1:2" ht="24" customHeight="1">
      <c r="A76" s="2" t="s">
        <v>4</v>
      </c>
      <c r="B76" s="2">
        <f>SUM(B68:B75)</f>
        <v>129722.33000000002</v>
      </c>
    </row>
    <row r="77" spans="1:4" ht="24" customHeight="1">
      <c r="A77" s="26" t="s">
        <v>46</v>
      </c>
      <c r="B77" s="26"/>
      <c r="D77" s="16">
        <v>6078.3</v>
      </c>
    </row>
    <row r="78" spans="1:4" ht="24" customHeight="1">
      <c r="A78" s="1" t="s">
        <v>8</v>
      </c>
      <c r="B78" s="3">
        <v>22672.06</v>
      </c>
      <c r="D78" s="9">
        <f>B78/6078.3</f>
        <v>3.730000164519685</v>
      </c>
    </row>
    <row r="79" spans="1:4" ht="24" customHeight="1">
      <c r="A79" s="1" t="s">
        <v>3</v>
      </c>
      <c r="B79" s="3">
        <v>22428.93</v>
      </c>
      <c r="D79" s="9">
        <f aca="true" t="shared" si="6" ref="D79:D85">B79/6078.3</f>
        <v>3.6900004935590545</v>
      </c>
    </row>
    <row r="80" spans="1:4" ht="24" customHeight="1">
      <c r="A80" s="1" t="s">
        <v>5</v>
      </c>
      <c r="B80" s="3">
        <v>3495.55</v>
      </c>
      <c r="D80" s="9">
        <f t="shared" si="6"/>
        <v>0.5750867841337216</v>
      </c>
    </row>
    <row r="81" spans="1:4" ht="30" customHeight="1">
      <c r="A81" s="1" t="s">
        <v>9</v>
      </c>
      <c r="B81" s="3">
        <v>2919.48</v>
      </c>
      <c r="D81" s="9">
        <f t="shared" si="6"/>
        <v>0.4803119293223434</v>
      </c>
    </row>
    <row r="82" spans="1:4" ht="24" customHeight="1">
      <c r="A82" s="5" t="s">
        <v>7</v>
      </c>
      <c r="B82" s="3">
        <v>26987.65</v>
      </c>
      <c r="D82" s="9">
        <f t="shared" si="6"/>
        <v>4.43999967096063</v>
      </c>
    </row>
    <row r="83" spans="1:4" ht="24" customHeight="1">
      <c r="A83" s="1" t="s">
        <v>6</v>
      </c>
      <c r="B83" s="3">
        <v>5254.51</v>
      </c>
      <c r="D83" s="9">
        <f t="shared" si="6"/>
        <v>0.8644703288748499</v>
      </c>
    </row>
    <row r="84" spans="1:5" ht="24" customHeight="1">
      <c r="A84" s="6" t="s">
        <v>11</v>
      </c>
      <c r="B84" s="7">
        <v>3039.15</v>
      </c>
      <c r="D84" s="9">
        <f t="shared" si="6"/>
        <v>0.5</v>
      </c>
      <c r="E84" s="13"/>
    </row>
    <row r="85" spans="1:5" ht="24" customHeight="1">
      <c r="A85" s="8" t="s">
        <v>37</v>
      </c>
      <c r="B85" s="18">
        <v>10680</v>
      </c>
      <c r="D85" s="9">
        <f t="shared" si="6"/>
        <v>1.7570702334534327</v>
      </c>
      <c r="E85" s="19"/>
    </row>
    <row r="86" spans="1:2" ht="24" customHeight="1">
      <c r="A86" s="2" t="s">
        <v>4</v>
      </c>
      <c r="B86" s="2">
        <f>SUM(B78:B85)</f>
        <v>97477.33</v>
      </c>
    </row>
    <row r="87" spans="1:4" ht="24" customHeight="1">
      <c r="A87" s="26" t="s">
        <v>47</v>
      </c>
      <c r="B87" s="26"/>
      <c r="D87" s="17"/>
    </row>
    <row r="88" spans="1:4" ht="24" customHeight="1">
      <c r="A88" s="1" t="s">
        <v>8</v>
      </c>
      <c r="B88" s="3">
        <v>22672.06</v>
      </c>
      <c r="D88" s="9">
        <f>B88/6078.3</f>
        <v>3.730000164519685</v>
      </c>
    </row>
    <row r="89" spans="1:4" ht="24" customHeight="1">
      <c r="A89" s="1" t="s">
        <v>3</v>
      </c>
      <c r="B89" s="3">
        <v>22428.93</v>
      </c>
      <c r="D89" s="9">
        <f aca="true" t="shared" si="7" ref="D89:D96">B89/6078.3</f>
        <v>3.6900004935590545</v>
      </c>
    </row>
    <row r="90" spans="1:4" ht="24" customHeight="1">
      <c r="A90" s="1" t="s">
        <v>5</v>
      </c>
      <c r="B90" s="3">
        <v>3408.4</v>
      </c>
      <c r="D90" s="9">
        <f t="shared" si="7"/>
        <v>0.5607488936051198</v>
      </c>
    </row>
    <row r="91" spans="1:4" ht="30" customHeight="1">
      <c r="A91" s="1" t="s">
        <v>9</v>
      </c>
      <c r="B91" s="3">
        <v>2919.48</v>
      </c>
      <c r="D91" s="9">
        <f t="shared" si="7"/>
        <v>0.4803119293223434</v>
      </c>
    </row>
    <row r="92" spans="1:4" ht="24" customHeight="1">
      <c r="A92" s="5" t="s">
        <v>7</v>
      </c>
      <c r="B92" s="3">
        <v>26987.65</v>
      </c>
      <c r="D92" s="9">
        <f t="shared" si="7"/>
        <v>4.43999967096063</v>
      </c>
    </row>
    <row r="93" spans="1:4" ht="24" customHeight="1">
      <c r="A93" s="1" t="s">
        <v>6</v>
      </c>
      <c r="B93" s="3">
        <v>10108.81</v>
      </c>
      <c r="D93" s="9">
        <f t="shared" si="7"/>
        <v>1.6630982347037822</v>
      </c>
    </row>
    <row r="94" spans="1:5" ht="24" customHeight="1">
      <c r="A94" s="6" t="s">
        <v>11</v>
      </c>
      <c r="B94" s="7">
        <v>3039.15</v>
      </c>
      <c r="D94" s="9">
        <f t="shared" si="7"/>
        <v>0.5</v>
      </c>
      <c r="E94" s="13"/>
    </row>
    <row r="95" spans="1:5" ht="24" customHeight="1">
      <c r="A95" s="8" t="s">
        <v>48</v>
      </c>
      <c r="B95" s="7">
        <v>9937</v>
      </c>
      <c r="D95" s="11">
        <f t="shared" si="7"/>
        <v>1.6348321076616816</v>
      </c>
      <c r="E95" s="11">
        <f>D95+D96</f>
        <v>1.6925489034763008</v>
      </c>
    </row>
    <row r="96" spans="1:5" ht="24" customHeight="1">
      <c r="A96" s="8" t="s">
        <v>40</v>
      </c>
      <c r="B96" s="8">
        <v>350.82</v>
      </c>
      <c r="D96" s="11">
        <f t="shared" si="7"/>
        <v>0.057716795814619214</v>
      </c>
      <c r="E96" s="11">
        <f>B95+B96</f>
        <v>10287.82</v>
      </c>
    </row>
    <row r="97" spans="1:2" ht="24" customHeight="1">
      <c r="A97" s="2" t="s">
        <v>4</v>
      </c>
      <c r="B97" s="2">
        <f>SUM(B88:B96)</f>
        <v>101852.30000000002</v>
      </c>
    </row>
    <row r="98" spans="1:4" ht="24" customHeight="1">
      <c r="A98" s="26" t="s">
        <v>49</v>
      </c>
      <c r="B98" s="26"/>
      <c r="D98" s="17"/>
    </row>
    <row r="99" spans="1:4" ht="24" customHeight="1">
      <c r="A99" s="1" t="s">
        <v>8</v>
      </c>
      <c r="B99" s="3">
        <v>22672.06</v>
      </c>
      <c r="D99" s="9">
        <f>B99/6078.3</f>
        <v>3.730000164519685</v>
      </c>
    </row>
    <row r="100" spans="1:4" ht="24" customHeight="1">
      <c r="A100" s="1" t="s">
        <v>3</v>
      </c>
      <c r="B100" s="3">
        <v>22428.93</v>
      </c>
      <c r="D100" s="9">
        <f aca="true" t="shared" si="8" ref="D100:D109">B100/6078.3</f>
        <v>3.6900004935590545</v>
      </c>
    </row>
    <row r="101" spans="1:4" ht="24" customHeight="1">
      <c r="A101" s="1" t="s">
        <v>5</v>
      </c>
      <c r="B101" s="3">
        <v>3408.4</v>
      </c>
      <c r="D101" s="9">
        <f t="shared" si="8"/>
        <v>0.5607488936051198</v>
      </c>
    </row>
    <row r="102" spans="1:4" ht="24" customHeight="1">
      <c r="A102" s="5" t="s">
        <v>7</v>
      </c>
      <c r="B102" s="3">
        <v>26987.65</v>
      </c>
      <c r="D102" s="9">
        <f t="shared" si="8"/>
        <v>4.43999967096063</v>
      </c>
    </row>
    <row r="103" spans="1:4" ht="24" customHeight="1">
      <c r="A103" s="1" t="s">
        <v>6</v>
      </c>
      <c r="B103" s="3">
        <v>10108.81</v>
      </c>
      <c r="D103" s="9">
        <f t="shared" si="8"/>
        <v>1.6630982347037822</v>
      </c>
    </row>
    <row r="104" spans="1:5" ht="24" customHeight="1">
      <c r="A104" s="6" t="s">
        <v>11</v>
      </c>
      <c r="B104" s="7">
        <v>3039.15</v>
      </c>
      <c r="D104" s="9">
        <f t="shared" si="8"/>
        <v>0.5</v>
      </c>
      <c r="E104" s="13"/>
    </row>
    <row r="105" spans="1:5" ht="24" customHeight="1">
      <c r="A105" s="6" t="s">
        <v>48</v>
      </c>
      <c r="B105" s="20">
        <v>9937</v>
      </c>
      <c r="D105" s="11">
        <f t="shared" si="8"/>
        <v>1.6348321076616816</v>
      </c>
      <c r="E105" s="11"/>
    </row>
    <row r="106" spans="1:5" ht="24" customHeight="1">
      <c r="A106" s="6" t="s">
        <v>50</v>
      </c>
      <c r="B106" s="20">
        <v>14000</v>
      </c>
      <c r="D106" s="11">
        <f t="shared" si="8"/>
        <v>2.3032755869239754</v>
      </c>
      <c r="E106" s="11"/>
    </row>
    <row r="107" spans="1:5" ht="24" customHeight="1">
      <c r="A107" s="6" t="s">
        <v>52</v>
      </c>
      <c r="B107" s="20">
        <v>900</v>
      </c>
      <c r="D107" s="11">
        <f t="shared" si="8"/>
        <v>0.14806771630225557</v>
      </c>
      <c r="E107" s="11"/>
    </row>
    <row r="108" spans="1:5" ht="24" customHeight="1">
      <c r="A108" s="6" t="s">
        <v>51</v>
      </c>
      <c r="B108" s="20">
        <v>14300</v>
      </c>
      <c r="D108" s="11">
        <f t="shared" si="8"/>
        <v>2.3526314923580607</v>
      </c>
      <c r="E108" s="11">
        <f>D105+D106+D107+D108+D109</f>
        <v>6.900942697793791</v>
      </c>
    </row>
    <row r="109" spans="1:5" ht="24" customHeight="1">
      <c r="A109" s="6" t="s">
        <v>53</v>
      </c>
      <c r="B109" s="15">
        <v>2809</v>
      </c>
      <c r="D109" s="11">
        <f t="shared" si="8"/>
        <v>0.4621357945478176</v>
      </c>
      <c r="E109" s="11">
        <f>B105+B106+B107+B108+B109</f>
        <v>41946</v>
      </c>
    </row>
    <row r="110" spans="1:2" ht="24" customHeight="1">
      <c r="A110" s="2" t="s">
        <v>4</v>
      </c>
      <c r="B110" s="2">
        <f>SUM(B99:B109)</f>
        <v>130591</v>
      </c>
    </row>
    <row r="111" spans="1:4" ht="24" customHeight="1">
      <c r="A111" s="26" t="s">
        <v>54</v>
      </c>
      <c r="B111" s="26"/>
      <c r="D111" s="17"/>
    </row>
    <row r="112" spans="1:4" ht="24" customHeight="1">
      <c r="A112" s="1" t="s">
        <v>8</v>
      </c>
      <c r="B112" s="3">
        <v>22672.06</v>
      </c>
      <c r="D112" s="9">
        <f>B112/6078.3</f>
        <v>3.730000164519685</v>
      </c>
    </row>
    <row r="113" spans="1:4" ht="24" customHeight="1">
      <c r="A113" s="1" t="s">
        <v>3</v>
      </c>
      <c r="B113" s="3">
        <v>22428.93</v>
      </c>
      <c r="D113" s="9">
        <f aca="true" t="shared" si="9" ref="D113:D123">B113/6078.3</f>
        <v>3.6900004935590545</v>
      </c>
    </row>
    <row r="114" spans="1:4" ht="24" customHeight="1">
      <c r="A114" s="1" t="s">
        <v>5</v>
      </c>
      <c r="B114" s="3">
        <v>3408.4</v>
      </c>
      <c r="D114" s="9">
        <f t="shared" si="9"/>
        <v>0.5607488936051198</v>
      </c>
    </row>
    <row r="115" spans="1:4" ht="30" customHeight="1">
      <c r="A115" s="1" t="s">
        <v>55</v>
      </c>
      <c r="B115" s="3">
        <v>23113.44</v>
      </c>
      <c r="D115" s="9">
        <f t="shared" si="9"/>
        <v>3.8026158629880062</v>
      </c>
    </row>
    <row r="116" spans="1:4" ht="24" customHeight="1">
      <c r="A116" s="5" t="s">
        <v>7</v>
      </c>
      <c r="B116" s="3">
        <v>26987.65</v>
      </c>
      <c r="D116" s="9">
        <f t="shared" si="9"/>
        <v>4.43999967096063</v>
      </c>
    </row>
    <row r="117" spans="1:4" ht="24" customHeight="1">
      <c r="A117" s="1" t="s">
        <v>6</v>
      </c>
      <c r="B117" s="3">
        <v>10108.81</v>
      </c>
      <c r="D117" s="9">
        <f t="shared" si="9"/>
        <v>1.6630982347037822</v>
      </c>
    </row>
    <row r="118" spans="1:5" ht="24" customHeight="1">
      <c r="A118" s="6" t="s">
        <v>11</v>
      </c>
      <c r="B118" s="7">
        <v>3039.15</v>
      </c>
      <c r="D118" s="9">
        <f t="shared" si="9"/>
        <v>0.5</v>
      </c>
      <c r="E118" s="13"/>
    </row>
    <row r="119" spans="1:5" ht="24" customHeight="1">
      <c r="A119" s="6" t="s">
        <v>37</v>
      </c>
      <c r="B119" s="20">
        <v>7710</v>
      </c>
      <c r="D119" s="9">
        <f t="shared" si="9"/>
        <v>1.2684467696559893</v>
      </c>
      <c r="E119" s="19"/>
    </row>
    <row r="120" spans="1:5" ht="24" customHeight="1">
      <c r="A120" s="8" t="s">
        <v>56</v>
      </c>
      <c r="B120" s="20">
        <v>400</v>
      </c>
      <c r="D120" s="11">
        <f t="shared" si="9"/>
        <v>0.06580787391211358</v>
      </c>
      <c r="E120" s="11"/>
    </row>
    <row r="121" spans="1:5" ht="24" customHeight="1">
      <c r="A121" s="8" t="s">
        <v>57</v>
      </c>
      <c r="B121" s="20">
        <v>400</v>
      </c>
      <c r="D121" s="11">
        <f t="shared" si="9"/>
        <v>0.06580787391211358</v>
      </c>
      <c r="E121" s="11"/>
    </row>
    <row r="122" spans="1:5" ht="24" customHeight="1">
      <c r="A122" s="8" t="s">
        <v>58</v>
      </c>
      <c r="B122" s="15">
        <v>2480</v>
      </c>
      <c r="D122" s="11">
        <f t="shared" si="9"/>
        <v>0.4080088182551042</v>
      </c>
      <c r="E122" s="11">
        <f>D120+D121+D122+D123</f>
        <v>1.8998733198427193</v>
      </c>
    </row>
    <row r="123" spans="1:5" ht="24" customHeight="1">
      <c r="A123" s="8" t="s">
        <v>59</v>
      </c>
      <c r="B123" s="20">
        <v>8268</v>
      </c>
      <c r="D123" s="11">
        <f t="shared" si="9"/>
        <v>1.3602487537633878</v>
      </c>
      <c r="E123" s="11">
        <f>B120+B121+B122+B123</f>
        <v>11548</v>
      </c>
    </row>
    <row r="124" spans="1:2" ht="24" customHeight="1">
      <c r="A124" s="2" t="s">
        <v>4</v>
      </c>
      <c r="B124" s="2">
        <f>SUM(B112:B123)</f>
        <v>131016.44</v>
      </c>
    </row>
    <row r="125" spans="1:4" ht="24" customHeight="1">
      <c r="A125" s="26" t="s">
        <v>60</v>
      </c>
      <c r="B125" s="26"/>
      <c r="D125" s="17"/>
    </row>
    <row r="126" spans="1:4" ht="24" customHeight="1">
      <c r="A126" s="1" t="s">
        <v>8</v>
      </c>
      <c r="B126" s="3">
        <v>22672.06</v>
      </c>
      <c r="D126" s="9">
        <f>B126/6078.3</f>
        <v>3.730000164519685</v>
      </c>
    </row>
    <row r="127" spans="1:4" ht="24" customHeight="1">
      <c r="A127" s="1" t="s">
        <v>3</v>
      </c>
      <c r="B127" s="3">
        <v>22428.93</v>
      </c>
      <c r="D127" s="9">
        <f aca="true" t="shared" si="10" ref="D127:D135">B127/6078.3</f>
        <v>3.6900004935590545</v>
      </c>
    </row>
    <row r="128" spans="1:4" ht="24" customHeight="1">
      <c r="A128" s="1" t="s">
        <v>5</v>
      </c>
      <c r="B128" s="3">
        <v>3499.55</v>
      </c>
      <c r="D128" s="9">
        <f t="shared" si="10"/>
        <v>0.5757448628728428</v>
      </c>
    </row>
    <row r="129" spans="1:4" ht="24" customHeight="1">
      <c r="A129" s="1" t="s">
        <v>9</v>
      </c>
      <c r="B129" s="3">
        <v>2919.48</v>
      </c>
      <c r="D129" s="9">
        <f t="shared" si="10"/>
        <v>0.4803119293223434</v>
      </c>
    </row>
    <row r="130" spans="1:4" ht="24" customHeight="1">
      <c r="A130" s="5" t="s">
        <v>7</v>
      </c>
      <c r="B130" s="3">
        <v>26987.65</v>
      </c>
      <c r="D130" s="9">
        <f t="shared" si="10"/>
        <v>4.43999967096063</v>
      </c>
    </row>
    <row r="131" spans="1:4" ht="24" customHeight="1">
      <c r="A131" s="1" t="s">
        <v>6</v>
      </c>
      <c r="B131" s="3">
        <v>10108.81</v>
      </c>
      <c r="D131" s="9">
        <f t="shared" si="10"/>
        <v>1.6630982347037822</v>
      </c>
    </row>
    <row r="132" spans="1:5" ht="24" customHeight="1">
      <c r="A132" s="6" t="s">
        <v>11</v>
      </c>
      <c r="B132" s="7">
        <v>3039.15</v>
      </c>
      <c r="D132" s="9">
        <f t="shared" si="10"/>
        <v>0.5</v>
      </c>
      <c r="E132" s="13"/>
    </row>
    <row r="133" spans="1:5" ht="24" customHeight="1">
      <c r="A133" s="21" t="s">
        <v>61</v>
      </c>
      <c r="B133" s="7">
        <v>76483</v>
      </c>
      <c r="D133" s="11">
        <f t="shared" si="10"/>
        <v>12.582959051050457</v>
      </c>
      <c r="E133" s="11"/>
    </row>
    <row r="134" spans="1:5" ht="24" customHeight="1">
      <c r="A134" s="22" t="s">
        <v>62</v>
      </c>
      <c r="B134" s="15">
        <v>38732</v>
      </c>
      <c r="D134" s="11">
        <f t="shared" si="10"/>
        <v>6.372176430909958</v>
      </c>
      <c r="E134" s="11">
        <f>D133+D134+D135</f>
        <v>60.1627099682477</v>
      </c>
    </row>
    <row r="135" spans="1:5" ht="24" customHeight="1">
      <c r="A135" s="21" t="s">
        <v>63</v>
      </c>
      <c r="B135" s="15">
        <v>250472</v>
      </c>
      <c r="D135" s="11">
        <f t="shared" si="10"/>
        <v>41.207574486287285</v>
      </c>
      <c r="E135" s="11">
        <f>B133+B134+B135</f>
        <v>365687</v>
      </c>
    </row>
    <row r="136" spans="1:2" ht="24" customHeight="1">
      <c r="A136" s="2" t="s">
        <v>4</v>
      </c>
      <c r="B136" s="2">
        <f>SUM(B126:B135)</f>
        <v>457342.63</v>
      </c>
    </row>
    <row r="137" spans="1:4" ht="24" customHeight="1">
      <c r="A137" s="26" t="s">
        <v>64</v>
      </c>
      <c r="B137" s="26"/>
      <c r="D137" s="17"/>
    </row>
    <row r="138" spans="1:4" ht="24" customHeight="1">
      <c r="A138" s="1" t="s">
        <v>8</v>
      </c>
      <c r="B138" s="3">
        <v>22672.06</v>
      </c>
      <c r="D138" s="9">
        <f>B138/6078.3</f>
        <v>3.730000164519685</v>
      </c>
    </row>
    <row r="139" spans="1:4" ht="24" customHeight="1">
      <c r="A139" s="1" t="s">
        <v>3</v>
      </c>
      <c r="B139" s="3">
        <v>22428.93</v>
      </c>
      <c r="D139" s="9">
        <f aca="true" t="shared" si="11" ref="D139:D145">B139/6078.3</f>
        <v>3.6900004935590545</v>
      </c>
    </row>
    <row r="140" spans="1:4" ht="24" customHeight="1">
      <c r="A140" s="1" t="s">
        <v>5</v>
      </c>
      <c r="B140" s="3">
        <v>3408.4</v>
      </c>
      <c r="D140" s="9">
        <f t="shared" si="11"/>
        <v>0.5607488936051198</v>
      </c>
    </row>
    <row r="141" spans="1:4" ht="24" customHeight="1">
      <c r="A141" s="1" t="s">
        <v>9</v>
      </c>
      <c r="B141" s="3">
        <v>3506.64</v>
      </c>
      <c r="D141" s="9">
        <f t="shared" si="11"/>
        <v>0.576911307437935</v>
      </c>
    </row>
    <row r="142" spans="1:4" ht="24" customHeight="1">
      <c r="A142" s="5" t="s">
        <v>7</v>
      </c>
      <c r="B142" s="3">
        <v>26987.65</v>
      </c>
      <c r="D142" s="9">
        <f t="shared" si="11"/>
        <v>4.43999967096063</v>
      </c>
    </row>
    <row r="143" spans="1:4" ht="24" customHeight="1">
      <c r="A143" s="1" t="s">
        <v>6</v>
      </c>
      <c r="B143" s="3">
        <v>10108.81</v>
      </c>
      <c r="D143" s="9">
        <f t="shared" si="11"/>
        <v>1.6630982347037822</v>
      </c>
    </row>
    <row r="144" spans="1:5" ht="24" customHeight="1">
      <c r="A144" s="6" t="s">
        <v>11</v>
      </c>
      <c r="B144" s="7">
        <v>3039.15</v>
      </c>
      <c r="D144" s="9">
        <f t="shared" si="11"/>
        <v>0.5</v>
      </c>
      <c r="E144" s="13"/>
    </row>
    <row r="145" spans="1:5" ht="24" customHeight="1">
      <c r="A145" s="23" t="s">
        <v>65</v>
      </c>
      <c r="B145" s="23">
        <v>1555</v>
      </c>
      <c r="D145" s="19">
        <f t="shared" si="11"/>
        <v>0.25582810983334153</v>
      </c>
      <c r="E145" s="19"/>
    </row>
    <row r="146" spans="1:2" ht="24" customHeight="1">
      <c r="A146" s="2" t="s">
        <v>4</v>
      </c>
      <c r="B146" s="2">
        <f>SUM(B138:B145)</f>
        <v>93706.64</v>
      </c>
    </row>
    <row r="147" spans="1:4" ht="24" customHeight="1">
      <c r="A147" s="26" t="s">
        <v>66</v>
      </c>
      <c r="B147" s="26"/>
      <c r="D147" s="17"/>
    </row>
    <row r="148" spans="1:4" ht="24" customHeight="1">
      <c r="A148" s="1" t="s">
        <v>8</v>
      </c>
      <c r="B148" s="3">
        <v>22672.06</v>
      </c>
      <c r="D148" s="9">
        <f>B148/6078.3</f>
        <v>3.730000164519685</v>
      </c>
    </row>
    <row r="149" spans="1:4" ht="24" customHeight="1">
      <c r="A149" s="1" t="s">
        <v>3</v>
      </c>
      <c r="B149" s="3">
        <v>22428.93</v>
      </c>
      <c r="D149" s="9">
        <f aca="true" t="shared" si="12" ref="D149:D154">B149/6078.3</f>
        <v>3.6900004935590545</v>
      </c>
    </row>
    <row r="150" spans="1:4" ht="24" customHeight="1">
      <c r="A150" s="1" t="s">
        <v>5</v>
      </c>
      <c r="B150" s="3">
        <v>3408.4</v>
      </c>
      <c r="D150" s="9">
        <f t="shared" si="12"/>
        <v>0.5607488936051198</v>
      </c>
    </row>
    <row r="151" spans="1:4" ht="24" customHeight="1">
      <c r="A151" s="1" t="s">
        <v>9</v>
      </c>
      <c r="B151" s="3">
        <v>3506.64</v>
      </c>
      <c r="D151" s="9">
        <f t="shared" si="12"/>
        <v>0.576911307437935</v>
      </c>
    </row>
    <row r="152" spans="1:4" ht="24" customHeight="1">
      <c r="A152" s="5" t="s">
        <v>7</v>
      </c>
      <c r="B152" s="3">
        <v>26987.65</v>
      </c>
      <c r="D152" s="9">
        <f t="shared" si="12"/>
        <v>4.43999967096063</v>
      </c>
    </row>
    <row r="153" spans="1:4" ht="24" customHeight="1">
      <c r="A153" s="1" t="s">
        <v>6</v>
      </c>
      <c r="B153" s="3">
        <v>10108.81</v>
      </c>
      <c r="D153" s="9">
        <f t="shared" si="12"/>
        <v>1.6630982347037822</v>
      </c>
    </row>
    <row r="154" spans="1:5" ht="24" customHeight="1">
      <c r="A154" s="6" t="s">
        <v>11</v>
      </c>
      <c r="B154" s="7">
        <v>3039.15</v>
      </c>
      <c r="D154" s="9">
        <f t="shared" si="12"/>
        <v>0.5</v>
      </c>
      <c r="E154" s="13"/>
    </row>
    <row r="155" spans="1:4" ht="24" customHeight="1">
      <c r="A155" s="1" t="s">
        <v>67</v>
      </c>
      <c r="B155" s="3">
        <v>18877.79</v>
      </c>
      <c r="D155" s="9">
        <f>B155/6078.3</f>
        <v>3.105768060148397</v>
      </c>
    </row>
    <row r="156" spans="1:5" ht="24" customHeight="1">
      <c r="A156" s="27" t="s">
        <v>68</v>
      </c>
      <c r="B156" s="29">
        <v>4526</v>
      </c>
      <c r="D156" s="11">
        <f>B156/6078.3</f>
        <v>0.7446160933155652</v>
      </c>
      <c r="E156" s="12"/>
    </row>
    <row r="157" spans="1:5" ht="24" customHeight="1">
      <c r="A157" s="28" t="s">
        <v>72</v>
      </c>
      <c r="B157" s="29">
        <v>6839</v>
      </c>
      <c r="D157" s="11">
        <f>B157/6078.3</f>
        <v>1.125150124212362</v>
      </c>
      <c r="E157" s="11"/>
    </row>
    <row r="158" spans="1:5" ht="24" customHeight="1">
      <c r="A158" s="28" t="s">
        <v>69</v>
      </c>
      <c r="B158" s="29">
        <v>1573</v>
      </c>
      <c r="D158" s="11">
        <f>B158/6078.3</f>
        <v>0.25878946415938664</v>
      </c>
      <c r="E158" s="12"/>
    </row>
    <row r="159" spans="1:5" ht="24" customHeight="1">
      <c r="A159" s="14" t="s">
        <v>70</v>
      </c>
      <c r="B159" s="21">
        <v>549.98</v>
      </c>
      <c r="D159" s="11">
        <f>B159/6078.3</f>
        <v>0.09048253623546057</v>
      </c>
      <c r="E159" s="11">
        <f>D156+D157+D158+D159+D160</f>
        <v>2.350653965747002</v>
      </c>
    </row>
    <row r="160" spans="1:5" ht="24" customHeight="1">
      <c r="A160" s="30" t="s">
        <v>71</v>
      </c>
      <c r="B160" s="31">
        <v>800</v>
      </c>
      <c r="D160" s="11">
        <f>B160/6078.3</f>
        <v>0.13161574782422716</v>
      </c>
      <c r="E160" s="12">
        <f>B156+B157+B158+B159+B160</f>
        <v>14287.98</v>
      </c>
    </row>
    <row r="161" spans="1:2" ht="24" customHeight="1">
      <c r="A161" s="2" t="s">
        <v>4</v>
      </c>
      <c r="B161" s="2">
        <f>SUM(B148:B160)</f>
        <v>125317.40999999999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</sheetData>
  <sheetProtection/>
  <mergeCells count="13">
    <mergeCell ref="A87:B87"/>
    <mergeCell ref="A77:B77"/>
    <mergeCell ref="A147:B147"/>
    <mergeCell ref="A1:B1"/>
    <mergeCell ref="A3:B3"/>
    <mergeCell ref="A23:B23"/>
    <mergeCell ref="A35:B35"/>
    <mergeCell ref="A55:B55"/>
    <mergeCell ref="A137:B137"/>
    <mergeCell ref="A67:B67"/>
    <mergeCell ref="A125:B125"/>
    <mergeCell ref="A111:B111"/>
    <mergeCell ref="A98:B9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2017-10-20T11:33:49Z</cp:lastPrinted>
  <dcterms:created xsi:type="dcterms:W3CDTF">1996-10-08T23:32:33Z</dcterms:created>
  <dcterms:modified xsi:type="dcterms:W3CDTF">2024-01-25T07:00:02Z</dcterms:modified>
  <cp:category/>
  <cp:version/>
  <cp:contentType/>
  <cp:contentStatus/>
</cp:coreProperties>
</file>